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Commercial\"/>
    </mc:Choice>
  </mc:AlternateContent>
  <xr:revisionPtr revIDLastSave="0" documentId="13_ncr:1_{567B78CC-F0AC-487A-9D39-CBC4CCEEA506}" xr6:coauthVersionLast="45" xr6:coauthVersionMax="45" xr10:uidLastSave="{00000000-0000-0000-0000-000000000000}"/>
  <workbookProtection workbookAlgorithmName="SHA-512" workbookHashValue="LEgSwi3ddm3blkVGxr89olFxrffK8ErIKWy3dV+H6rkU44DtYtBy3v9dLGHz/lGIJTNmmWaTftldzG8NrrH11A==" workbookSaltValue="FFmEWD6lTBXXbbkvo0qelA==" workbookSpinCount="100000" lockStructure="1"/>
  <bookViews>
    <workbookView xWindow="-120" yWindow="-120" windowWidth="29040" windowHeight="17640" xr2:uid="{00000000-000D-0000-FFFF-FFFF00000000}"/>
  </bookViews>
  <sheets>
    <sheet name="RFP6 V2 Current Calculation" sheetId="1" r:id="rId1"/>
  </sheets>
  <definedNames>
    <definedName name="_xlnm.Print_Titles" localSheetId="0">'RFP6 V2 Current Calculation'!$6:$7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7" i="1" l="1"/>
  <c r="G14" i="1"/>
  <c r="G13" i="1"/>
  <c r="E14" i="1"/>
  <c r="E13" i="1"/>
  <c r="E15" i="1"/>
  <c r="G15" i="1" l="1"/>
  <c r="E11" i="1" l="1"/>
  <c r="H17" i="1" l="1"/>
  <c r="J17" i="1" l="1"/>
  <c r="H2" i="1" l="1"/>
  <c r="G10" i="1"/>
  <c r="G11" i="1"/>
  <c r="G12" i="1"/>
  <c r="E10" i="1"/>
  <c r="G9" i="1"/>
  <c r="G8" i="1"/>
  <c r="E9" i="1"/>
  <c r="E8" i="1"/>
  <c r="E24" i="1" l="1"/>
  <c r="G24" i="1"/>
  <c r="C29" i="1" l="1"/>
  <c r="H30" i="1" s="1"/>
  <c r="H29" i="1"/>
  <c r="C30" i="1" l="1"/>
</calcChain>
</file>

<file path=xl/sharedStrings.xml><?xml version="1.0" encoding="utf-8"?>
<sst xmlns="http://schemas.openxmlformats.org/spreadsheetml/2006/main" count="46" uniqueCount="42">
  <si>
    <t>Comments</t>
  </si>
  <si>
    <t>External Strobe Output</t>
  </si>
  <si>
    <t>Project:</t>
  </si>
  <si>
    <t>mA</t>
  </si>
  <si>
    <r>
      <t>Standby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Time</t>
    </r>
    <r>
      <rPr>
        <sz val="10"/>
        <rFont val="Arial"/>
        <family val="2"/>
      </rPr>
      <t xml:space="preserve"> (hours)</t>
    </r>
  </si>
  <si>
    <r>
      <t>Alarm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Time</t>
    </r>
    <r>
      <rPr>
        <sz val="10"/>
        <rFont val="Arial"/>
        <family val="2"/>
      </rPr>
      <t xml:space="preserve"> (minutes)</t>
    </r>
  </si>
  <si>
    <t>System Components</t>
  </si>
  <si>
    <t>Note: Only yellow cells can be edited</t>
  </si>
  <si>
    <t>Nearest Standard Battery Size (A/h)</t>
  </si>
  <si>
    <t>Battery Requirement (in AH)</t>
  </si>
  <si>
    <t>Stock Number</t>
  </si>
  <si>
    <t>No. of Units</t>
  </si>
  <si>
    <t>Total mA</t>
  </si>
  <si>
    <t>Date</t>
  </si>
  <si>
    <t>Rev</t>
  </si>
  <si>
    <t>EIB650iWX</t>
  </si>
  <si>
    <t>Heat Alarm</t>
  </si>
  <si>
    <t>EIB603CX</t>
  </si>
  <si>
    <t>Select only 0ne panel</t>
  </si>
  <si>
    <t>Total no. of Alarms</t>
  </si>
  <si>
    <t>Zone tripping card (6 relays)</t>
  </si>
  <si>
    <t>SUB365A</t>
  </si>
  <si>
    <t>Max. one card for each 6 zones</t>
  </si>
  <si>
    <t>Ancillary Output</t>
  </si>
  <si>
    <t>Total current consumption.  (mA)</t>
  </si>
  <si>
    <t>VAD</t>
  </si>
  <si>
    <t>6 Zone Residential Fire Panel</t>
  </si>
  <si>
    <t>12 Zone Residential Fire Panel</t>
  </si>
  <si>
    <t>18 Zone Residential Fire Panel</t>
  </si>
  <si>
    <t>Photoelectric Smoke Alarm</t>
  </si>
  <si>
    <t>RFP6V2</t>
  </si>
  <si>
    <t>RFP12V2</t>
  </si>
  <si>
    <t>RFP18V2</t>
  </si>
  <si>
    <t>Others</t>
  </si>
  <si>
    <t>RFP V2 Series Battery Calculations</t>
  </si>
  <si>
    <t>Max. 12 Smoke or Heat Alarm per zone</t>
  </si>
  <si>
    <r>
      <t>Quiescent Current I</t>
    </r>
    <r>
      <rPr>
        <b/>
        <sz val="8"/>
        <rFont val="Arial"/>
        <family val="2"/>
      </rPr>
      <t>Q</t>
    </r>
  </si>
  <si>
    <r>
      <t>Roof Space Heat Detector 60</t>
    </r>
    <r>
      <rPr>
        <sz val="10"/>
        <rFont val="Calibri"/>
        <family val="2"/>
      </rPr>
      <t>⁰</t>
    </r>
  </si>
  <si>
    <t>HS60V2</t>
  </si>
  <si>
    <r>
      <t>If RIL fitted I</t>
    </r>
    <r>
      <rPr>
        <sz val="8"/>
        <rFont val="Arial"/>
        <family val="2"/>
      </rPr>
      <t>A</t>
    </r>
    <r>
      <rPr>
        <sz val="10"/>
        <rFont val="Arial"/>
        <family val="2"/>
      </rPr>
      <t xml:space="preserve"> = 14mA</t>
    </r>
  </si>
  <si>
    <r>
      <t>Roof Space Heat Detector 80</t>
    </r>
    <r>
      <rPr>
        <sz val="10"/>
        <rFont val="Calibri"/>
        <family val="2"/>
      </rPr>
      <t>⁰</t>
    </r>
  </si>
  <si>
    <r>
      <t xml:space="preserve">Alarm Current </t>
    </r>
    <r>
      <rPr>
        <b/>
        <sz val="8"/>
        <rFont val="Arial"/>
        <family val="2"/>
      </rPr>
      <t>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</si>
</sst>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General_)"/>
    <numFmt numFmtId="166" formatCode="\+#,##0.0&quot;%&quot;;[Red]\-#,##0.0&quot;%&quot;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0000FF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1" fillId="4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Border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Border="1"/>
    <xf numFmtId="0" fontId="7" fillId="0" borderId="0" xfId="0" applyFont="1" applyBorder="1"/>
    <xf numFmtId="0" fontId="0" fillId="2" borderId="0" xfId="0" applyFill="1"/>
    <xf numFmtId="0" fontId="10" fillId="0" borderId="0" xfId="0" applyFont="1" applyFill="1"/>
    <xf numFmtId="0" fontId="10" fillId="0" borderId="0" xfId="0" applyFont="1"/>
    <xf numFmtId="15" fontId="8" fillId="0" borderId="0" xfId="0" applyNumberFormat="1" applyFont="1" applyFill="1" applyBorder="1"/>
    <xf numFmtId="0" fontId="0" fillId="0" borderId="2" xfId="0" applyBorder="1"/>
    <xf numFmtId="164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3" fillId="7" borderId="1" xfId="2" applyFont="1" applyFill="1" applyBorder="1" applyAlignment="1">
      <alignment horizontal="center" vertical="center"/>
    </xf>
    <xf numFmtId="0" fontId="3" fillId="0" borderId="0" xfId="3" applyFont="1" applyAlignment="1">
      <alignment vertical="center"/>
    </xf>
    <xf numFmtId="164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2" xfId="0" applyNumberFormat="1" applyFill="1" applyBorder="1" applyAlignment="1" applyProtection="1">
      <alignment horizontal="center"/>
      <protection locked="0"/>
    </xf>
    <xf numFmtId="0" fontId="13" fillId="0" borderId="0" xfId="0" applyFont="1"/>
    <xf numFmtId="0" fontId="1" fillId="0" borderId="2" xfId="0" applyFont="1" applyBorder="1" applyAlignment="1">
      <alignment horizontal="left" vertical="center"/>
    </xf>
    <xf numFmtId="15" fontId="5" fillId="3" borderId="2" xfId="0" applyNumberFormat="1" applyFont="1" applyFill="1" applyBorder="1" applyAlignment="1">
      <alignment horizontal="center" vertical="center"/>
    </xf>
    <xf numFmtId="0" fontId="0" fillId="0" borderId="0" xfId="0"/>
    <xf numFmtId="164" fontId="0" fillId="0" borderId="0" xfId="0" applyNumberForma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1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0" borderId="0" xfId="0"/>
    <xf numFmtId="0" fontId="15" fillId="0" borderId="0" xfId="0" applyFont="1" applyBorder="1" applyAlignment="1">
      <alignment horizontal="left"/>
    </xf>
    <xf numFmtId="0" fontId="16" fillId="5" borderId="2" xfId="0" applyFont="1" applyFill="1" applyBorder="1" applyAlignment="1">
      <alignment horizontal="center"/>
    </xf>
    <xf numFmtId="164" fontId="11" fillId="8" borderId="1" xfId="1" applyNumberForma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66" fontId="15" fillId="0" borderId="0" xfId="12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17" fillId="10" borderId="0" xfId="0" applyFont="1" applyFill="1" applyBorder="1" applyAlignment="1">
      <alignment horizontal="left"/>
    </xf>
    <xf numFmtId="0" fontId="18" fillId="10" borderId="0" xfId="0" applyFont="1" applyFill="1"/>
    <xf numFmtId="0" fontId="19" fillId="10" borderId="0" xfId="2" applyFont="1" applyFill="1" applyBorder="1" applyAlignment="1">
      <alignment horizontal="center" vertical="center"/>
    </xf>
    <xf numFmtId="166" fontId="17" fillId="10" borderId="0" xfId="12" applyNumberFormat="1" applyFont="1" applyFill="1" applyBorder="1" applyAlignment="1">
      <alignment horizontal="center" vertical="center"/>
    </xf>
    <xf numFmtId="164" fontId="18" fillId="10" borderId="0" xfId="0" applyNumberFormat="1" applyFont="1" applyFill="1" applyAlignment="1">
      <alignment horizontal="center"/>
    </xf>
    <xf numFmtId="0" fontId="3" fillId="6" borderId="0" xfId="0" applyFont="1" applyFill="1"/>
    <xf numFmtId="0" fontId="16" fillId="0" borderId="0" xfId="0" applyFont="1" applyFill="1" applyBorder="1" applyAlignment="1">
      <alignment horizontal="center"/>
    </xf>
    <xf numFmtId="164" fontId="11" fillId="0" borderId="0" xfId="1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0" fontId="20" fillId="0" borderId="0" xfId="0" applyFont="1" applyBorder="1"/>
    <xf numFmtId="0" fontId="1" fillId="6" borderId="2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wrapText="1"/>
    </xf>
    <xf numFmtId="0" fontId="22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64" fontId="12" fillId="6" borderId="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7" fillId="6" borderId="3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distributed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</cellXfs>
  <cellStyles count="13">
    <cellStyle name="Good" xfId="1" builtinId="26"/>
    <cellStyle name="Normal" xfId="0" builtinId="0"/>
    <cellStyle name="Normal 2" xfId="2" xr:uid="{00000000-0005-0000-0000-000002000000}"/>
    <cellStyle name="Normal 2 2" xfId="4" xr:uid="{00000000-0005-0000-0000-000003000000}"/>
    <cellStyle name="Normal 2 3" xfId="6" xr:uid="{00000000-0005-0000-0000-000004000000}"/>
    <cellStyle name="Normal 2 4" xfId="8" xr:uid="{00000000-0005-0000-0000-000005000000}"/>
    <cellStyle name="Normal 2 5" xfId="10" xr:uid="{00000000-0005-0000-0000-000006000000}"/>
    <cellStyle name="Normal 3" xfId="3" xr:uid="{00000000-0005-0000-0000-000007000000}"/>
    <cellStyle name="Normal 3 2" xfId="5" xr:uid="{00000000-0005-0000-0000-000008000000}"/>
    <cellStyle name="Normal 3 3" xfId="7" xr:uid="{00000000-0005-0000-0000-000009000000}"/>
    <cellStyle name="Normal 3 4" xfId="9" xr:uid="{00000000-0005-0000-0000-00000A000000}"/>
    <cellStyle name="Normal 3 5" xfId="11" xr:uid="{00000000-0005-0000-0000-00000B000000}"/>
    <cellStyle name="Normal_Batteries" xfId="12" xr:uid="{00000000-0005-0000-0000-00000C000000}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4"/>
  <sheetViews>
    <sheetView tabSelected="1" zoomScale="130" zoomScaleNormal="130" workbookViewId="0">
      <selection activeCell="C8" sqref="C8"/>
    </sheetView>
  </sheetViews>
  <sheetFormatPr defaultRowHeight="12.75" x14ac:dyDescent="0.2"/>
  <cols>
    <col min="1" max="1" width="37" customWidth="1"/>
    <col min="2" max="2" width="13.140625" style="1" customWidth="1"/>
    <col min="3" max="3" width="8.85546875" style="1" customWidth="1"/>
    <col min="4" max="4" width="8.7109375" style="3" customWidth="1"/>
    <col min="5" max="5" width="10.140625" style="3" customWidth="1"/>
    <col min="6" max="6" width="8.140625" style="3" customWidth="1"/>
    <col min="7" max="7" width="7.85546875" style="3" customWidth="1"/>
    <col min="8" max="8" width="52.42578125" customWidth="1"/>
  </cols>
  <sheetData>
    <row r="2" spans="1:9" s="8" customFormat="1" ht="28.15" customHeight="1" x14ac:dyDescent="0.2">
      <c r="A2" s="70" t="s">
        <v>34</v>
      </c>
      <c r="B2" s="71"/>
      <c r="C2" s="71"/>
      <c r="D2" s="71"/>
      <c r="E2" s="73" t="s">
        <v>14</v>
      </c>
      <c r="F2" s="73">
        <v>2</v>
      </c>
      <c r="G2" s="72" t="s">
        <v>13</v>
      </c>
      <c r="H2" s="37">
        <f ca="1">TODAY()</f>
        <v>43781</v>
      </c>
      <c r="I2" s="10"/>
    </row>
    <row r="3" spans="1:9" ht="15.75" x14ac:dyDescent="0.25">
      <c r="A3" s="11"/>
      <c r="B3" s="12"/>
      <c r="C3" s="11"/>
      <c r="D3" s="16"/>
      <c r="E3" s="13"/>
      <c r="F3" s="13"/>
      <c r="G3" s="5"/>
      <c r="H3" s="5"/>
      <c r="I3" s="5"/>
    </row>
    <row r="4" spans="1:9" s="15" customFormat="1" ht="21.6" customHeight="1" x14ac:dyDescent="0.25">
      <c r="A4" s="27" t="s">
        <v>2</v>
      </c>
      <c r="B4" s="89"/>
      <c r="C4" s="90"/>
      <c r="D4" s="90"/>
      <c r="E4" s="90"/>
      <c r="F4" s="90"/>
      <c r="G4" s="90"/>
      <c r="H4" s="91"/>
      <c r="I4" s="14"/>
    </row>
    <row r="5" spans="1:9" ht="18" customHeight="1" x14ac:dyDescent="0.2"/>
    <row r="6" spans="1:9" s="2" customFormat="1" ht="16.899999999999999" customHeight="1" x14ac:dyDescent="0.2">
      <c r="A6" s="94" t="s">
        <v>6</v>
      </c>
      <c r="B6" s="96" t="s">
        <v>10</v>
      </c>
      <c r="C6" s="95" t="s">
        <v>11</v>
      </c>
      <c r="D6" s="97" t="s">
        <v>36</v>
      </c>
      <c r="E6" s="97"/>
      <c r="F6" s="98" t="s">
        <v>41</v>
      </c>
      <c r="G6" s="98"/>
      <c r="H6" s="92" t="s">
        <v>0</v>
      </c>
    </row>
    <row r="7" spans="1:9" s="6" customFormat="1" ht="16.899999999999999" customHeight="1" x14ac:dyDescent="0.2">
      <c r="A7" s="94"/>
      <c r="B7" s="96"/>
      <c r="C7" s="95"/>
      <c r="D7" s="58" t="s">
        <v>3</v>
      </c>
      <c r="E7" s="59" t="s">
        <v>12</v>
      </c>
      <c r="F7" s="58" t="s">
        <v>3</v>
      </c>
      <c r="G7" s="59" t="s">
        <v>12</v>
      </c>
      <c r="H7" s="93"/>
    </row>
    <row r="8" spans="1:9" x14ac:dyDescent="0.2">
      <c r="A8" s="17" t="s">
        <v>26</v>
      </c>
      <c r="B8" s="44" t="s">
        <v>30</v>
      </c>
      <c r="C8" s="78">
        <v>0</v>
      </c>
      <c r="D8" s="49">
        <v>17</v>
      </c>
      <c r="E8" s="18">
        <f>C8*D8</f>
        <v>0</v>
      </c>
      <c r="F8" s="30">
        <v>64</v>
      </c>
      <c r="G8" s="25">
        <f>C8*F8</f>
        <v>0</v>
      </c>
      <c r="H8" s="86" t="s">
        <v>18</v>
      </c>
    </row>
    <row r="9" spans="1:9" x14ac:dyDescent="0.2">
      <c r="A9" s="44" t="s">
        <v>27</v>
      </c>
      <c r="B9" s="44" t="s">
        <v>31</v>
      </c>
      <c r="C9" s="78">
        <v>0</v>
      </c>
      <c r="D9" s="49">
        <v>18</v>
      </c>
      <c r="E9" s="19">
        <f>C9*D9</f>
        <v>0</v>
      </c>
      <c r="F9" s="30">
        <v>80</v>
      </c>
      <c r="G9" s="26">
        <f>C9*F9</f>
        <v>0</v>
      </c>
      <c r="H9" s="87"/>
    </row>
    <row r="10" spans="1:9" x14ac:dyDescent="0.2">
      <c r="A10" s="44" t="s">
        <v>28</v>
      </c>
      <c r="B10" s="44" t="s">
        <v>32</v>
      </c>
      <c r="C10" s="78">
        <v>0</v>
      </c>
      <c r="D10" s="49">
        <v>20</v>
      </c>
      <c r="E10" s="19">
        <f t="shared" ref="E10" si="0">C10*D10</f>
        <v>0</v>
      </c>
      <c r="F10" s="30">
        <v>95</v>
      </c>
      <c r="G10" s="26">
        <f t="shared" ref="G10:G15" si="1">C10*F10</f>
        <v>0</v>
      </c>
      <c r="H10" s="88"/>
    </row>
    <row r="11" spans="1:9" x14ac:dyDescent="0.2">
      <c r="A11" s="17" t="s">
        <v>29</v>
      </c>
      <c r="B11" s="46" t="s">
        <v>15</v>
      </c>
      <c r="C11" s="32">
        <v>0</v>
      </c>
      <c r="D11" s="49">
        <v>4.5</v>
      </c>
      <c r="E11" s="19">
        <f>D11*C11</f>
        <v>0</v>
      </c>
      <c r="F11" s="30">
        <v>30</v>
      </c>
      <c r="G11" s="26">
        <f t="shared" si="1"/>
        <v>0</v>
      </c>
      <c r="H11" s="84" t="s">
        <v>35</v>
      </c>
    </row>
    <row r="12" spans="1:9" x14ac:dyDescent="0.2">
      <c r="A12" s="17" t="s">
        <v>16</v>
      </c>
      <c r="B12" s="46" t="s">
        <v>17</v>
      </c>
      <c r="C12" s="50">
        <v>0</v>
      </c>
      <c r="D12" s="49">
        <v>6</v>
      </c>
      <c r="E12" s="47">
        <f>D12*C12</f>
        <v>0</v>
      </c>
      <c r="F12" s="30">
        <v>50</v>
      </c>
      <c r="G12" s="26">
        <f t="shared" si="1"/>
        <v>0</v>
      </c>
      <c r="H12" s="85"/>
    </row>
    <row r="13" spans="1:9" s="51" customFormat="1" x14ac:dyDescent="0.2">
      <c r="A13" s="82" t="s">
        <v>37</v>
      </c>
      <c r="B13" s="46" t="s">
        <v>38</v>
      </c>
      <c r="C13" s="50">
        <v>0</v>
      </c>
      <c r="D13" s="49">
        <v>0</v>
      </c>
      <c r="E13" s="47">
        <f>D13*C13</f>
        <v>0</v>
      </c>
      <c r="F13" s="83">
        <v>6.7</v>
      </c>
      <c r="G13" s="48">
        <f t="shared" si="1"/>
        <v>0</v>
      </c>
      <c r="H13" s="81" t="s">
        <v>39</v>
      </c>
    </row>
    <row r="14" spans="1:9" s="51" customFormat="1" x14ac:dyDescent="0.2">
      <c r="A14" s="82" t="s">
        <v>40</v>
      </c>
      <c r="B14" s="46" t="s">
        <v>38</v>
      </c>
      <c r="C14" s="50">
        <v>0</v>
      </c>
      <c r="D14" s="49">
        <v>0</v>
      </c>
      <c r="E14" s="47">
        <f>D14*C14</f>
        <v>0</v>
      </c>
      <c r="F14" s="83">
        <v>6.7</v>
      </c>
      <c r="G14" s="48">
        <f t="shared" ref="G14" si="2">C14*F14</f>
        <v>0</v>
      </c>
      <c r="H14" s="81" t="s">
        <v>39</v>
      </c>
    </row>
    <row r="15" spans="1:9" x14ac:dyDescent="0.2">
      <c r="A15" s="20" t="s">
        <v>20</v>
      </c>
      <c r="B15" s="74" t="s">
        <v>21</v>
      </c>
      <c r="C15" s="33">
        <v>0</v>
      </c>
      <c r="D15" s="31">
        <v>35</v>
      </c>
      <c r="E15" s="21">
        <f>C15*D15</f>
        <v>0</v>
      </c>
      <c r="F15" s="31">
        <v>125</v>
      </c>
      <c r="G15" s="48">
        <f t="shared" si="1"/>
        <v>0</v>
      </c>
      <c r="H15" s="36" t="s">
        <v>22</v>
      </c>
    </row>
    <row r="16" spans="1:9" s="38" customFormat="1" ht="13.5" customHeight="1" x14ac:dyDescent="0.2">
      <c r="A16" s="43"/>
      <c r="B16" s="42"/>
      <c r="C16" s="41"/>
      <c r="D16" s="40"/>
      <c r="E16" s="39"/>
      <c r="F16" s="40"/>
      <c r="G16" s="39"/>
      <c r="H16" s="45"/>
    </row>
    <row r="17" spans="1:10" ht="13.5" customHeight="1" x14ac:dyDescent="0.25">
      <c r="A17" t="s">
        <v>19</v>
      </c>
      <c r="B17" s="76"/>
      <c r="C17" s="53">
        <f>SUM(C11:C14)</f>
        <v>0</v>
      </c>
      <c r="D17" s="4"/>
      <c r="F17" s="4"/>
      <c r="H17" s="79" t="str">
        <f>IF(C17&lt;=72,"","Use RFP12V2 or RFP18V2 for more than 72 Alarms")</f>
        <v/>
      </c>
      <c r="J17" s="51" t="str">
        <f>IF(C17&gt;12&lt;18,"Use 9AH Battery","")</f>
        <v/>
      </c>
    </row>
    <row r="18" spans="1:10" s="51" customFormat="1" ht="14.25" customHeight="1" x14ac:dyDescent="0.2">
      <c r="A18" s="7"/>
      <c r="B18" s="42"/>
      <c r="C18" s="67"/>
      <c r="D18" s="40"/>
      <c r="E18" s="39"/>
      <c r="F18" s="40"/>
      <c r="G18" s="39"/>
      <c r="H18" s="77"/>
    </row>
    <row r="19" spans="1:10" x14ac:dyDescent="0.2">
      <c r="A19" s="75" t="s">
        <v>23</v>
      </c>
      <c r="E19" s="34">
        <v>0</v>
      </c>
      <c r="G19" s="34">
        <v>0</v>
      </c>
      <c r="H19" s="35"/>
    </row>
    <row r="20" spans="1:10" x14ac:dyDescent="0.2">
      <c r="A20" s="75" t="s">
        <v>1</v>
      </c>
      <c r="E20" s="34">
        <v>0</v>
      </c>
      <c r="G20" s="34">
        <v>0</v>
      </c>
    </row>
    <row r="21" spans="1:10" x14ac:dyDescent="0.2">
      <c r="A21" s="75" t="s">
        <v>25</v>
      </c>
      <c r="E21" s="34">
        <v>0</v>
      </c>
      <c r="G21" s="34">
        <v>0</v>
      </c>
    </row>
    <row r="22" spans="1:10" x14ac:dyDescent="0.2">
      <c r="A22" s="75" t="s">
        <v>33</v>
      </c>
      <c r="E22" s="34">
        <v>0</v>
      </c>
      <c r="G22" s="34">
        <v>0</v>
      </c>
    </row>
    <row r="23" spans="1:10" ht="13.5" thickBot="1" x14ac:dyDescent="0.25"/>
    <row r="24" spans="1:10" ht="15.75" thickBot="1" x14ac:dyDescent="0.3">
      <c r="A24" s="60" t="s">
        <v>24</v>
      </c>
      <c r="E24" s="54">
        <f>SUM(E8:E22)</f>
        <v>0</v>
      </c>
      <c r="G24" s="57">
        <f>SUM(G8:G22)</f>
        <v>0</v>
      </c>
    </row>
    <row r="25" spans="1:10" s="51" customFormat="1" ht="15" x14ac:dyDescent="0.25">
      <c r="A25" s="60"/>
      <c r="B25" s="1"/>
      <c r="C25" s="1"/>
      <c r="D25" s="39"/>
      <c r="E25" s="68"/>
      <c r="F25" s="39"/>
      <c r="G25" s="69"/>
    </row>
    <row r="26" spans="1:10" x14ac:dyDescent="0.2">
      <c r="A26" s="7" t="s">
        <v>4</v>
      </c>
      <c r="C26" s="32">
        <v>72</v>
      </c>
    </row>
    <row r="27" spans="1:10" x14ac:dyDescent="0.2">
      <c r="A27" s="7" t="s">
        <v>5</v>
      </c>
      <c r="C27" s="32">
        <v>4</v>
      </c>
    </row>
    <row r="28" spans="1:10" ht="13.5" thickBot="1" x14ac:dyDescent="0.25">
      <c r="G28" s="24"/>
    </row>
    <row r="29" spans="1:10" s="22" customFormat="1" ht="15.75" thickBot="1" x14ac:dyDescent="0.3">
      <c r="A29" s="29" t="s">
        <v>9</v>
      </c>
      <c r="B29" s="9"/>
      <c r="C29" s="28">
        <f>((((E24*C26)+((G24)*2*(C27/60))))/1000)/0.8</f>
        <v>0</v>
      </c>
      <c r="D29" s="23"/>
      <c r="E29" s="23"/>
      <c r="F29" s="23"/>
      <c r="G29" s="24"/>
      <c r="H29" s="79" t="str">
        <f>IF(C29&gt;30, "Use separate battery box",IF(C29&gt;24,"Use 2x15 AH Batteries ",IF(C29&gt;14,"Use 2x12 AH Batteries ",IF(C29&gt;7,"Use 2x7 AH Battery","Use 7 AH Battery"))))</f>
        <v>Use 7 AH Battery</v>
      </c>
    </row>
    <row r="30" spans="1:10" s="51" customFormat="1" ht="15.75" thickBot="1" x14ac:dyDescent="0.3">
      <c r="A30" s="52" t="s">
        <v>8</v>
      </c>
      <c r="C30" s="28" t="str">
        <f>IF(C29&gt;24.1,"30",IF(C29&gt;18.1,"24",IF(C29&gt;14.1,"18",IF(C29&gt;9.1,"14",IF(C29&gt;7,"9","7")))))</f>
        <v>7</v>
      </c>
      <c r="D30" s="56"/>
      <c r="E30" s="39"/>
      <c r="F30" s="39"/>
      <c r="G30" s="39"/>
      <c r="H30" s="80" t="str">
        <f>IF(C29&gt;30,"Use the nearst higher battery size","")</f>
        <v/>
      </c>
    </row>
    <row r="31" spans="1:10" s="51" customFormat="1" ht="15" x14ac:dyDescent="0.25">
      <c r="A31" s="52"/>
      <c r="C31" s="55"/>
      <c r="D31" s="56"/>
      <c r="E31" s="39"/>
      <c r="F31" s="39"/>
      <c r="G31" s="39"/>
    </row>
    <row r="32" spans="1:10" s="51" customFormat="1" ht="15" x14ac:dyDescent="0.25">
      <c r="A32" s="61"/>
      <c r="B32" s="62"/>
      <c r="C32" s="63"/>
      <c r="D32" s="64"/>
      <c r="E32" s="65"/>
      <c r="F32" s="65"/>
      <c r="G32" s="65"/>
      <c r="H32" s="62"/>
    </row>
    <row r="34" spans="1:1" x14ac:dyDescent="0.2">
      <c r="A34" s="66" t="s">
        <v>7</v>
      </c>
    </row>
  </sheetData>
  <sheetProtection algorithmName="SHA-512" hashValue="3Jq2iJdnRyoL+db1KdcuDZh/2J+y618BVtYySKY/wRAu3K7pvG4v7/5gMf2TaOLvbFOO4kqrDsRjPpsL3do4iw==" saltValue="xuq4v8yHg92+ZNNqB2XwyQ==" spinCount="100000" sheet="1" selectLockedCells="1"/>
  <protectedRanges>
    <protectedRange algorithmName="SHA-512" hashValue="nNJw5quGavHIzjNPpnnjwmMM0R/Bzct/5DvaQYw5r9y+zRZLZewreKbc7sSwn3K4FuTmB0AlXtm1kXZ/hTE7YQ==" saltValue="5zOpaXablEyw0WCjD6axaA==" spinCount="100000" sqref="B4:H4 C8:C15 E19:E22 G19:G22 C26:C27" name="Range1"/>
  </protectedRanges>
  <mergeCells count="9">
    <mergeCell ref="H11:H12"/>
    <mergeCell ref="H8:H10"/>
    <mergeCell ref="B4:H4"/>
    <mergeCell ref="H6:H7"/>
    <mergeCell ref="A6:A7"/>
    <mergeCell ref="C6:C7"/>
    <mergeCell ref="B6:B7"/>
    <mergeCell ref="D6:E6"/>
    <mergeCell ref="F6:G6"/>
  </mergeCells>
  <phoneticPr fontId="2" type="noConversion"/>
  <dataValidations count="3">
    <dataValidation type="whole" operator="lessThanOrEqual" allowBlank="1" showInputMessage="1" showErrorMessage="1" sqref="C12:C14" xr:uid="{00000000-0002-0000-0000-000002000000}">
      <formula1>72</formula1>
    </dataValidation>
    <dataValidation type="whole" allowBlank="1" showInputMessage="1" showErrorMessage="1" error="Only one RFP can be selected" sqref="C8:C10" xr:uid="{B6A7D729-335A-4548-83E0-0A66DE771FB4}">
      <formula1>0</formula1>
      <formula2>1</formula2>
    </dataValidation>
    <dataValidation type="whole" operator="lessThanOrEqual" allowBlank="1" showInputMessage="1" showErrorMessage="1" sqref="C15" xr:uid="{9767E247-7F20-4387-BE27-A3D94D16B594}">
      <formula1>3</formula1>
    </dataValidation>
  </dataValidations>
  <printOptions horizontalCentered="1"/>
  <pageMargins left="0.25" right="0.25" top="0.54166666666666663" bottom="0.75" header="0.3" footer="0.3"/>
  <pageSetup paperSize="9" orientation="landscape" r:id="rId1"/>
  <headerFooter alignWithMargins="0">
    <oddFooter>&amp;CPage &amp;P of &amp;N</oddFooter>
  </headerFooter>
  <ignoredErrors>
    <ignoredError sqref="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RFP6 V2 Current Calculation</vt:lpstr>
      <vt:lpstr>'RFP6 V2 Current Calculation'!Print_Titles</vt:lpstr>
    </vt:vector>
  </TitlesOfParts>
  <Company>Brooks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RFP6</dc:title>
  <dc:subject>Current Calculation</dc:subject>
  <dc:creator>Anis Shenouda</dc:creator>
  <cp:lastModifiedBy>Elizabeth Power</cp:lastModifiedBy>
  <cp:lastPrinted>2018-08-14T00:24:03Z</cp:lastPrinted>
  <dcterms:created xsi:type="dcterms:W3CDTF">2005-12-20T12:11:09Z</dcterms:created>
  <dcterms:modified xsi:type="dcterms:W3CDTF">2019-11-12T00:08:32Z</dcterms:modified>
</cp:coreProperties>
</file>